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083" windowHeight="11112"/>
  </bookViews>
  <sheets>
    <sheet name="Sheet1" sheetId="1" r:id="rId1"/>
  </sheets>
  <calcPr calcId="144525"/>
</workbook>
</file>

<file path=xl/sharedStrings.xml><?xml version="1.0" encoding="utf-8"?>
<sst xmlns="http://schemas.openxmlformats.org/spreadsheetml/2006/main" count="34" uniqueCount="23">
  <si>
    <t>2025年乳源瑶族自治县应急管理局森林消防救援大队人员招聘综合成绩及入围体检人员名单</t>
  </si>
  <si>
    <t>序号</t>
  </si>
  <si>
    <t>准考证号</t>
  </si>
  <si>
    <t>体测成绩</t>
  </si>
  <si>
    <t>笔试成绩</t>
  </si>
  <si>
    <t>面试成绩</t>
  </si>
  <si>
    <t>综合成绩</t>
  </si>
  <si>
    <t>是否进入体检</t>
  </si>
  <si>
    <t>S202511</t>
  </si>
  <si>
    <t>是</t>
  </si>
  <si>
    <t>S202513</t>
  </si>
  <si>
    <t>S202509</t>
  </si>
  <si>
    <t>S202515</t>
  </si>
  <si>
    <t>S202514</t>
  </si>
  <si>
    <t>S202517</t>
  </si>
  <si>
    <t>S202503</t>
  </si>
  <si>
    <t>S202504</t>
  </si>
  <si>
    <t>S202510</t>
  </si>
  <si>
    <t>S202516</t>
  </si>
  <si>
    <t>S202502</t>
  </si>
  <si>
    <t>否</t>
  </si>
  <si>
    <t>S202505</t>
  </si>
  <si>
    <t>S202508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</si>
</sst>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4">
    <font>
      <sz val="11"/>
      <color theme="1"/>
      <name val="宋体"/>
      <charset val="134"/>
      <scheme val="minor"/>
    </font>
    <font>
      <sz val="18"/>
      <color theme="1"/>
      <name val="方正小标宋_GBK"/>
      <charset val="134"/>
    </font>
    <font>
      <b/>
      <sz val="14"/>
      <color rgb="FF000000"/>
      <name val="仿宋_GB2312"/>
      <charset val="134"/>
    </font>
    <font>
      <sz val="12"/>
      <color rgb="FF000000"/>
      <name val="宋体"/>
      <charset val="134"/>
    </font>
    <font>
      <sz val="1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tabSelected="1" zoomScale="90" zoomScaleNormal="90" workbookViewId="0">
      <selection activeCell="N8" sqref="N8"/>
    </sheetView>
  </sheetViews>
  <sheetFormatPr defaultColWidth="9" defaultRowHeight="12.9" outlineLevelCol="6"/>
  <cols>
    <col min="1" max="1" width="10" customWidth="1"/>
    <col min="2" max="3" width="23.5045871559633" customWidth="1"/>
    <col min="4" max="4" width="18.1284403669725" customWidth="1"/>
    <col min="5" max="5" width="23" customWidth="1"/>
    <col min="6" max="6" width="23.6238532110092" customWidth="1"/>
    <col min="7" max="7" width="23" customWidth="1"/>
  </cols>
  <sheetData>
    <row r="1" ht="48" customHeight="1" spans="1:7">
      <c r="A1" s="1" t="s">
        <v>0</v>
      </c>
      <c r="B1" s="1"/>
      <c r="C1" s="1"/>
      <c r="D1" s="1"/>
      <c r="E1" s="1"/>
      <c r="F1" s="1"/>
      <c r="G1" s="1"/>
    </row>
    <row r="2" ht="51" customHeight="1" spans="1:7">
      <c r="A2" s="2" t="s">
        <v>1</v>
      </c>
      <c r="B2" s="2" t="s">
        <v>2</v>
      </c>
      <c r="C2" s="2" t="s">
        <v>3</v>
      </c>
      <c r="D2" s="2" t="s">
        <v>4</v>
      </c>
      <c r="E2" s="2" t="s">
        <v>5</v>
      </c>
      <c r="F2" s="2" t="s">
        <v>6</v>
      </c>
      <c r="G2" s="2" t="s">
        <v>7</v>
      </c>
    </row>
    <row r="3" ht="29" customHeight="1" spans="1:7">
      <c r="A3" s="3">
        <v>1</v>
      </c>
      <c r="B3" s="4" t="s">
        <v>8</v>
      </c>
      <c r="C3" s="5">
        <f>90*30%</f>
        <v>27</v>
      </c>
      <c r="D3" s="5">
        <f>75*35%</f>
        <v>26.25</v>
      </c>
      <c r="E3" s="5">
        <f>83*35%</f>
        <v>29.05</v>
      </c>
      <c r="F3" s="5">
        <f>C3+D3+E3</f>
        <v>82.3</v>
      </c>
      <c r="G3" s="6" t="s">
        <v>9</v>
      </c>
    </row>
    <row r="4" ht="29" customHeight="1" spans="1:7">
      <c r="A4" s="3">
        <v>2</v>
      </c>
      <c r="B4" s="4" t="s">
        <v>10</v>
      </c>
      <c r="C4" s="5">
        <f>91.25*30%</f>
        <v>27.375</v>
      </c>
      <c r="D4" s="5">
        <f>71*35%</f>
        <v>24.85</v>
      </c>
      <c r="E4" s="5">
        <f>80.33*35%</f>
        <v>28.1155</v>
      </c>
      <c r="F4" s="5">
        <f t="shared" ref="F4:F15" si="0">SUM(C4:E4)</f>
        <v>80.3405</v>
      </c>
      <c r="G4" s="6" t="s">
        <v>9</v>
      </c>
    </row>
    <row r="5" ht="29" customHeight="1" spans="1:7">
      <c r="A5" s="3">
        <v>3</v>
      </c>
      <c r="B5" s="7" t="s">
        <v>11</v>
      </c>
      <c r="C5" s="5">
        <f>72.5*30%</f>
        <v>21.75</v>
      </c>
      <c r="D5" s="5">
        <f>80*35%</f>
        <v>28</v>
      </c>
      <c r="E5" s="5">
        <f>86.66*35%</f>
        <v>30.331</v>
      </c>
      <c r="F5" s="5">
        <f t="shared" si="0"/>
        <v>80.081</v>
      </c>
      <c r="G5" s="6" t="s">
        <v>9</v>
      </c>
    </row>
    <row r="6" ht="29" customHeight="1" spans="1:7">
      <c r="A6" s="3">
        <v>4</v>
      </c>
      <c r="B6" s="7" t="s">
        <v>12</v>
      </c>
      <c r="C6" s="5">
        <f>77.5*30%</f>
        <v>23.25</v>
      </c>
      <c r="D6" s="5">
        <f>73*35%</f>
        <v>25.55</v>
      </c>
      <c r="E6" s="5">
        <f>79.66*35%</f>
        <v>27.881</v>
      </c>
      <c r="F6" s="5">
        <f t="shared" si="0"/>
        <v>76.681</v>
      </c>
      <c r="G6" s="6" t="s">
        <v>9</v>
      </c>
    </row>
    <row r="7" ht="29" customHeight="1" spans="1:7">
      <c r="A7" s="3">
        <v>5</v>
      </c>
      <c r="B7" s="7" t="s">
        <v>13</v>
      </c>
      <c r="C7" s="5">
        <f>76.25*30%</f>
        <v>22.875</v>
      </c>
      <c r="D7" s="5">
        <f>73*35%</f>
        <v>25.55</v>
      </c>
      <c r="E7" s="5">
        <f>80.33*35%</f>
        <v>28.1155</v>
      </c>
      <c r="F7" s="5">
        <f t="shared" si="0"/>
        <v>76.5405</v>
      </c>
      <c r="G7" s="6" t="s">
        <v>9</v>
      </c>
    </row>
    <row r="8" ht="29" customHeight="1" spans="1:7">
      <c r="A8" s="3">
        <v>6</v>
      </c>
      <c r="B8" s="7" t="s">
        <v>14</v>
      </c>
      <c r="C8" s="5">
        <f>93.75*30%</f>
        <v>28.125</v>
      </c>
      <c r="D8" s="5">
        <f>64*35%</f>
        <v>22.4</v>
      </c>
      <c r="E8" s="5">
        <f>67.66*35%</f>
        <v>23.681</v>
      </c>
      <c r="F8" s="5">
        <f t="shared" si="0"/>
        <v>74.206</v>
      </c>
      <c r="G8" s="6" t="s">
        <v>9</v>
      </c>
    </row>
    <row r="9" ht="29" customHeight="1" spans="1:7">
      <c r="A9" s="3">
        <v>7</v>
      </c>
      <c r="B9" s="7" t="s">
        <v>15</v>
      </c>
      <c r="C9" s="5">
        <f>66.25*30%</f>
        <v>19.875</v>
      </c>
      <c r="D9" s="5">
        <f>65*35%</f>
        <v>22.75</v>
      </c>
      <c r="E9" s="5">
        <f>82.66*35%</f>
        <v>28.931</v>
      </c>
      <c r="F9" s="5">
        <f t="shared" si="0"/>
        <v>71.556</v>
      </c>
      <c r="G9" s="6" t="s">
        <v>9</v>
      </c>
    </row>
    <row r="10" ht="29" customHeight="1" spans="1:7">
      <c r="A10" s="3">
        <v>8</v>
      </c>
      <c r="B10" s="7" t="s">
        <v>16</v>
      </c>
      <c r="C10" s="5">
        <f>73.75*30%</f>
        <v>22.125</v>
      </c>
      <c r="D10" s="5">
        <f>54*35%</f>
        <v>18.9</v>
      </c>
      <c r="E10" s="5">
        <f>82*35%</f>
        <v>28.7</v>
      </c>
      <c r="F10" s="5">
        <f t="shared" si="0"/>
        <v>69.725</v>
      </c>
      <c r="G10" s="6" t="s">
        <v>9</v>
      </c>
    </row>
    <row r="11" ht="29" customHeight="1" spans="1:7">
      <c r="A11" s="3">
        <v>9</v>
      </c>
      <c r="B11" s="7" t="s">
        <v>17</v>
      </c>
      <c r="C11" s="5">
        <f>83.75*30%</f>
        <v>25.125</v>
      </c>
      <c r="D11" s="5">
        <f>62*35%</f>
        <v>21.7</v>
      </c>
      <c r="E11" s="5">
        <f>64*35%</f>
        <v>22.4</v>
      </c>
      <c r="F11" s="5">
        <f t="shared" si="0"/>
        <v>69.225</v>
      </c>
      <c r="G11" s="6" t="s">
        <v>9</v>
      </c>
    </row>
    <row r="12" ht="29" customHeight="1" spans="1:7">
      <c r="A12" s="3">
        <v>10</v>
      </c>
      <c r="B12" s="7" t="s">
        <v>18</v>
      </c>
      <c r="C12" s="5">
        <f>77.5*30%</f>
        <v>23.25</v>
      </c>
      <c r="D12" s="5">
        <f>65*35%</f>
        <v>22.75</v>
      </c>
      <c r="E12" s="5">
        <f>63.33*35%</f>
        <v>22.1655</v>
      </c>
      <c r="F12" s="5">
        <f t="shared" si="0"/>
        <v>68.1655</v>
      </c>
      <c r="G12" s="6" t="s">
        <v>9</v>
      </c>
    </row>
    <row r="13" ht="29" customHeight="1" spans="1:7">
      <c r="A13" s="3">
        <v>11</v>
      </c>
      <c r="B13" s="7" t="s">
        <v>19</v>
      </c>
      <c r="C13" s="5">
        <f>65*30%</f>
        <v>19.5</v>
      </c>
      <c r="D13" s="5">
        <f>53*35%</f>
        <v>18.55</v>
      </c>
      <c r="E13" s="5">
        <f>82*35%</f>
        <v>28.7</v>
      </c>
      <c r="F13" s="5">
        <f t="shared" si="0"/>
        <v>66.75</v>
      </c>
      <c r="G13" s="6" t="s">
        <v>20</v>
      </c>
    </row>
    <row r="14" ht="29" customHeight="1" spans="1:7">
      <c r="A14" s="3">
        <v>12</v>
      </c>
      <c r="B14" s="7" t="s">
        <v>21</v>
      </c>
      <c r="C14" s="5">
        <f>65*30%</f>
        <v>19.5</v>
      </c>
      <c r="D14" s="5">
        <f>52*35%</f>
        <v>18.2</v>
      </c>
      <c r="E14" s="5">
        <f>82*35%</f>
        <v>28.7</v>
      </c>
      <c r="F14" s="5">
        <f t="shared" si="0"/>
        <v>66.4</v>
      </c>
      <c r="G14" s="6" t="s">
        <v>20</v>
      </c>
    </row>
    <row r="15" ht="29" customHeight="1" spans="1:7">
      <c r="A15" s="3">
        <v>13</v>
      </c>
      <c r="B15" s="7" t="s">
        <v>22</v>
      </c>
      <c r="C15" s="5">
        <f>75*30%</f>
        <v>22.5</v>
      </c>
      <c r="D15" s="5">
        <f>53*35%</f>
        <v>18.55</v>
      </c>
      <c r="E15" s="5">
        <f>64*35%</f>
        <v>22.4</v>
      </c>
      <c r="F15" s="5">
        <f t="shared" si="0"/>
        <v>63.45</v>
      </c>
      <c r="G15" s="6" t="s">
        <v>20</v>
      </c>
    </row>
  </sheetData>
  <sortState ref="A3:G7">
    <sortCondition ref="F3" descending="1"/>
  </sortState>
  <mergeCells count="1">
    <mergeCell ref="A1:G1"/>
  </mergeCells>
  <pageMargins left="0.75" right="0.75" top="1" bottom="1"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dc:creator>
  <cp:lastModifiedBy>李桂芳</cp:lastModifiedBy>
  <dcterms:created xsi:type="dcterms:W3CDTF">2021-04-28T01:22:00Z</dcterms:created>
  <dcterms:modified xsi:type="dcterms:W3CDTF">2025-11-10T03:28:41Z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B0BD79567636419CB19AAB9AA235614E</vt:lpwstr>
  </property>
  <property fmtid="{D5CDD505-2E9C-101B-9397-08002B2CF9AE}" pid="3" name="KSOProductBuildVer">
    <vt:lpwstr>2052-11.8.2.11716</vt:lpwstr>
  </property>
</Properties>
</file>